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activeTab="0"/>
  </bookViews>
  <sheets>
    <sheet name="Status" sheetId="1" r:id="rId1"/>
  </sheets>
  <definedNames>
    <definedName name="Weekend_options" localSheetId="0">'Status'!#REF!</definedName>
  </definedNames>
  <calcPr fullCalcOnLoad="1"/>
</workbook>
</file>

<file path=xl/sharedStrings.xml><?xml version="1.0" encoding="utf-8"?>
<sst xmlns="http://schemas.openxmlformats.org/spreadsheetml/2006/main" count="46" uniqueCount="38">
  <si>
    <t>Name</t>
  </si>
  <si>
    <t>West Chester, PA</t>
  </si>
  <si>
    <t>thekohser</t>
  </si>
  <si>
    <t>Philadelphia, PA</t>
  </si>
  <si>
    <t>CowpokeMike</t>
  </si>
  <si>
    <t>beavis610</t>
  </si>
  <si>
    <t>Blue Bell, PA</t>
  </si>
  <si>
    <t>Gregory Kohs</t>
  </si>
  <si>
    <t>Mike Gargano</t>
  </si>
  <si>
    <t>Sean Scalley</t>
  </si>
  <si>
    <t>mortylick</t>
  </si>
  <si>
    <t>Michael Wagner</t>
  </si>
  <si>
    <t>shep1005</t>
  </si>
  <si>
    <t>Paul Morrow</t>
  </si>
  <si>
    <t>Location</t>
  </si>
  <si>
    <t>Screen name</t>
  </si>
  <si>
    <t>Jackpot deposit</t>
  </si>
  <si>
    <t>Total points</t>
  </si>
  <si>
    <t>TESTING ZONE</t>
  </si>
  <si>
    <t>Entrants</t>
  </si>
  <si>
    <t>Your Finish</t>
  </si>
  <si>
    <t>Points Awarded</t>
  </si>
  <si>
    <t>Buy-in</t>
  </si>
  <si>
    <t>DNP</t>
  </si>
  <si>
    <t>Bill Myers</t>
  </si>
  <si>
    <t>Lower Gwynedd, PA</t>
  </si>
  <si>
    <t>Bungalow PSU</t>
  </si>
  <si>
    <t>Mark Scalley</t>
  </si>
  <si>
    <t>to be determined</t>
  </si>
  <si>
    <t>Bobby Zetusky</t>
  </si>
  <si>
    <t>Ridley Township, PA</t>
  </si>
  <si>
    <t>zed500</t>
  </si>
  <si>
    <t>July 06 - $12 online - 94736672</t>
  </si>
  <si>
    <t>Online</t>
  </si>
  <si>
    <t>Casino</t>
  </si>
  <si>
    <t>In-Home</t>
  </si>
  <si>
    <t>July 11 - $40 home - Kohs</t>
  </si>
  <si>
    <t>Conshohocken, PA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</si>
</sst>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1" fillId="2" borderId="0" xfId="0" applyNumberFormat="1" applyFont="1" applyFill="1" applyAlignment="1">
      <alignment/>
    </xf>
    <xf numFmtId="171" fontId="4" fillId="3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71" fontId="0" fillId="0" borderId="0" xfId="17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2" zoomScaleNormal="92" workbookViewId="0" topLeftCell="A1">
      <selection activeCell="A8" sqref="A8"/>
    </sheetView>
  </sheetViews>
  <sheetFormatPr defaultColWidth="9.140625" defaultRowHeight="12.75"/>
  <cols>
    <col min="1" max="1" width="28.421875" style="0" bestFit="1" customWidth="1"/>
    <col min="2" max="5" width="14.57421875" style="0" customWidth="1"/>
    <col min="6" max="6" width="14.57421875" style="1" customWidth="1"/>
    <col min="7" max="7" width="14.57421875" style="0" customWidth="1"/>
    <col min="8" max="9" width="14.57421875" style="1" customWidth="1"/>
    <col min="10" max="10" width="6.7109375" style="0" bestFit="1" customWidth="1"/>
    <col min="11" max="12" width="13.00390625" style="1" customWidth="1"/>
    <col min="13" max="13" width="8.28125" style="0" bestFit="1" customWidth="1"/>
    <col min="14" max="16384" width="13.28125" style="0" customWidth="1"/>
  </cols>
  <sheetData>
    <row r="1" spans="1:9" s="2" customFormat="1" ht="12.75">
      <c r="A1" s="2" t="s">
        <v>0</v>
      </c>
      <c r="B1" s="2" t="s">
        <v>13</v>
      </c>
      <c r="C1" s="2" t="s">
        <v>8</v>
      </c>
      <c r="D1" s="2" t="s">
        <v>7</v>
      </c>
      <c r="E1" s="2" t="s">
        <v>24</v>
      </c>
      <c r="F1" s="2" t="s">
        <v>29</v>
      </c>
      <c r="G1" s="2" t="s">
        <v>9</v>
      </c>
      <c r="H1" s="2" t="s">
        <v>11</v>
      </c>
      <c r="I1" s="2" t="s">
        <v>27</v>
      </c>
    </row>
    <row r="2" spans="1:9" s="3" customFormat="1" ht="12.75">
      <c r="A2" s="3" t="s">
        <v>14</v>
      </c>
      <c r="B2" s="4" t="s">
        <v>6</v>
      </c>
      <c r="C2" s="4" t="s">
        <v>3</v>
      </c>
      <c r="D2" s="4" t="s">
        <v>1</v>
      </c>
      <c r="E2" s="4" t="s">
        <v>25</v>
      </c>
      <c r="F2" s="4" t="s">
        <v>30</v>
      </c>
      <c r="G2" s="4" t="s">
        <v>6</v>
      </c>
      <c r="H2" s="4" t="s">
        <v>6</v>
      </c>
      <c r="I2" s="4" t="s">
        <v>37</v>
      </c>
    </row>
    <row r="3" spans="1:9" s="3" customFormat="1" ht="12.75">
      <c r="A3" s="3" t="s">
        <v>15</v>
      </c>
      <c r="B3" s="3" t="s">
        <v>12</v>
      </c>
      <c r="C3" s="3" t="s">
        <v>4</v>
      </c>
      <c r="D3" s="3" t="s">
        <v>2</v>
      </c>
      <c r="E3" s="3" t="s">
        <v>26</v>
      </c>
      <c r="F3" s="3" t="s">
        <v>31</v>
      </c>
      <c r="G3" s="3" t="s">
        <v>5</v>
      </c>
      <c r="H3" s="3" t="s">
        <v>10</v>
      </c>
      <c r="I3" s="3" t="s">
        <v>28</v>
      </c>
    </row>
    <row r="4" spans="1:12" ht="12.75">
      <c r="A4" s="3" t="s">
        <v>16</v>
      </c>
      <c r="B4" s="16">
        <v>100</v>
      </c>
      <c r="C4" s="16">
        <v>100</v>
      </c>
      <c r="D4" s="16">
        <v>100</v>
      </c>
      <c r="E4" s="16">
        <v>100</v>
      </c>
      <c r="F4" s="16"/>
      <c r="G4" s="16">
        <v>100</v>
      </c>
      <c r="H4" s="16"/>
      <c r="I4" s="16"/>
      <c r="J4" s="11">
        <f>SUM(B4:I4)</f>
        <v>500</v>
      </c>
      <c r="K4"/>
      <c r="L4"/>
    </row>
    <row r="5" spans="3:12" ht="12.75">
      <c r="C5" s="1"/>
      <c r="E5" s="1"/>
      <c r="F5"/>
      <c r="G5" s="1"/>
      <c r="H5"/>
      <c r="I5"/>
      <c r="K5"/>
      <c r="L5"/>
    </row>
    <row r="6" spans="1:12" ht="12.75">
      <c r="A6" s="3" t="s">
        <v>32</v>
      </c>
      <c r="B6" s="5">
        <f>10*(SQRT(180)/SQRT(9))*(1+LOG10(11+0.25))</f>
        <v>91.73032944825017</v>
      </c>
      <c r="C6" s="10" t="s">
        <v>23</v>
      </c>
      <c r="D6" s="5">
        <f>10*(SQRT(180)/SQRT(101))*(1+LOG10(11+0.25))</f>
        <v>27.38252678136704</v>
      </c>
      <c r="E6" s="10" t="s">
        <v>23</v>
      </c>
      <c r="F6" s="10" t="s">
        <v>23</v>
      </c>
      <c r="G6" s="10" t="s">
        <v>23</v>
      </c>
      <c r="H6" s="5">
        <f>10*(SQRT(180)/SQRT(89))*(1+LOG10(11+0.25))</f>
        <v>29.170186424229048</v>
      </c>
      <c r="I6" s="10" t="s">
        <v>23</v>
      </c>
      <c r="K6"/>
      <c r="L6"/>
    </row>
    <row r="7" spans="1:12" ht="12.75">
      <c r="A7" s="3" t="s">
        <v>36</v>
      </c>
      <c r="B7" s="5">
        <f>2*10*(SQRT(7)/SQRT(1))*(1+LOG10(40+0.25))</f>
        <v>137.83125508943257</v>
      </c>
      <c r="C7" s="5">
        <f>2*10*(SQRT(7)/SQRT(2))*(1+LOG10(40+0.25))</f>
        <v>97.46141513319061</v>
      </c>
      <c r="D7" s="5">
        <f>2*10*(SQRT(7)/SQRT(5))*(1+LOG10(40+0.25))</f>
        <v>61.64001116081702</v>
      </c>
      <c r="E7" s="5">
        <f>2*10*(SQRT(7)/SQRT(3))*(1+LOG10(40+0.25))</f>
        <v>79.57691222862788</v>
      </c>
      <c r="F7" s="5">
        <f>2*10*(SQRT(7)/SQRT(6))*(1+LOG10(40+0.25))</f>
        <v>56.26937426274947</v>
      </c>
      <c r="G7" s="5">
        <f>2*10*(SQRT(7)/SQRT(7))*(1+LOG10(40+0.25))</f>
        <v>52.09531769407775</v>
      </c>
      <c r="H7" s="10" t="s">
        <v>23</v>
      </c>
      <c r="I7" s="10" t="s">
        <v>23</v>
      </c>
      <c r="K7"/>
      <c r="L7"/>
    </row>
    <row r="8" spans="1:12" ht="12.75">
      <c r="A8" s="3"/>
      <c r="B8" s="5"/>
      <c r="C8" s="5"/>
      <c r="D8" s="5"/>
      <c r="E8" s="5"/>
      <c r="F8" s="5"/>
      <c r="G8" s="5"/>
      <c r="H8" s="5"/>
      <c r="I8" s="5"/>
      <c r="K8"/>
      <c r="L8"/>
    </row>
    <row r="9" spans="1:12" ht="12.75">
      <c r="A9" s="3"/>
      <c r="B9" s="5"/>
      <c r="C9" s="5"/>
      <c r="D9" s="5"/>
      <c r="E9" s="5"/>
      <c r="F9" s="5"/>
      <c r="G9" s="5"/>
      <c r="H9" s="5"/>
      <c r="I9" s="5"/>
      <c r="K9"/>
      <c r="L9"/>
    </row>
    <row r="10" spans="1:12" ht="12.75">
      <c r="A10" s="3"/>
      <c r="B10" s="5"/>
      <c r="C10" s="5"/>
      <c r="D10" s="5"/>
      <c r="E10" s="5"/>
      <c r="F10" s="5"/>
      <c r="G10" s="5"/>
      <c r="H10" s="5"/>
      <c r="I10" s="5"/>
      <c r="K10"/>
      <c r="L10"/>
    </row>
    <row r="11" spans="1:12" ht="12.75">
      <c r="A11" s="3"/>
      <c r="B11" s="5"/>
      <c r="C11" s="5"/>
      <c r="D11" s="5"/>
      <c r="E11" s="5"/>
      <c r="F11" s="5"/>
      <c r="G11" s="5"/>
      <c r="H11" s="5"/>
      <c r="I11" s="5"/>
      <c r="K11"/>
      <c r="L11"/>
    </row>
    <row r="12" spans="1:12" ht="12.75">
      <c r="A12" s="3"/>
      <c r="B12" s="5"/>
      <c r="C12" s="5"/>
      <c r="D12" s="5"/>
      <c r="E12" s="5"/>
      <c r="F12" s="5"/>
      <c r="G12" s="5"/>
      <c r="H12" s="5"/>
      <c r="I12" s="5"/>
      <c r="K12"/>
      <c r="L12"/>
    </row>
    <row r="13" spans="1:12" ht="12.75">
      <c r="A13" s="3"/>
      <c r="B13" s="5"/>
      <c r="C13" s="5"/>
      <c r="D13" s="5"/>
      <c r="E13" s="5"/>
      <c r="F13" s="5"/>
      <c r="G13" s="5"/>
      <c r="H13" s="5"/>
      <c r="I13" s="5"/>
      <c r="K13"/>
      <c r="L13"/>
    </row>
    <row r="14" spans="1:12" ht="12.75">
      <c r="A14" s="3"/>
      <c r="B14" s="5"/>
      <c r="C14" s="5"/>
      <c r="D14" s="5"/>
      <c r="E14" s="5"/>
      <c r="F14" s="5"/>
      <c r="G14" s="5"/>
      <c r="H14" s="5"/>
      <c r="I14" s="5"/>
      <c r="K14"/>
      <c r="L14"/>
    </row>
    <row r="15" spans="1:12" ht="12.75">
      <c r="A15" s="3"/>
      <c r="B15" s="5"/>
      <c r="C15" s="5"/>
      <c r="D15" s="5"/>
      <c r="E15" s="5"/>
      <c r="F15" s="5"/>
      <c r="G15" s="5"/>
      <c r="H15" s="5"/>
      <c r="I15" s="5"/>
      <c r="K15"/>
      <c r="L15"/>
    </row>
    <row r="16" spans="1:12" ht="12.75">
      <c r="A16" s="3"/>
      <c r="B16" s="5"/>
      <c r="C16" s="5"/>
      <c r="D16" s="5"/>
      <c r="E16" s="5"/>
      <c r="F16" s="5"/>
      <c r="G16" s="5"/>
      <c r="H16" s="5"/>
      <c r="I16" s="5"/>
      <c r="K16"/>
      <c r="L16"/>
    </row>
    <row r="17" spans="1:12" ht="12.75">
      <c r="A17" s="3"/>
      <c r="B17" s="5"/>
      <c r="C17" s="5"/>
      <c r="D17" s="5"/>
      <c r="E17" s="5"/>
      <c r="F17" s="5"/>
      <c r="G17" s="5"/>
      <c r="H17" s="5"/>
      <c r="I17" s="5"/>
      <c r="K17"/>
      <c r="L17"/>
    </row>
    <row r="18" spans="1:12" ht="12.75">
      <c r="A18" s="3"/>
      <c r="B18" s="5"/>
      <c r="C18" s="5"/>
      <c r="D18" s="5"/>
      <c r="E18" s="5"/>
      <c r="F18" s="5"/>
      <c r="G18" s="5"/>
      <c r="H18" s="5"/>
      <c r="I18" s="5"/>
      <c r="K18"/>
      <c r="L18"/>
    </row>
    <row r="19" spans="3:12" ht="12.75">
      <c r="C19" s="1"/>
      <c r="E19" s="1"/>
      <c r="F19"/>
      <c r="G19" s="1"/>
      <c r="H19"/>
      <c r="I19"/>
      <c r="K19"/>
      <c r="L19"/>
    </row>
    <row r="20" spans="1:12" ht="12.75">
      <c r="A20" s="3" t="s">
        <v>17</v>
      </c>
      <c r="B20" s="12">
        <f aca="true" t="shared" si="0" ref="B20:I20">SUMIF(B6:B18,"&gt;0.00001",B6:B17)</f>
        <v>229.56158453768273</v>
      </c>
      <c r="C20" s="12">
        <f t="shared" si="0"/>
        <v>97.46141513319061</v>
      </c>
      <c r="D20" s="12">
        <f t="shared" si="0"/>
        <v>89.02253794218406</v>
      </c>
      <c r="E20" s="12">
        <f t="shared" si="0"/>
        <v>79.57691222862788</v>
      </c>
      <c r="F20" s="12">
        <f t="shared" si="0"/>
        <v>56.26937426274947</v>
      </c>
      <c r="G20" s="12">
        <f t="shared" si="0"/>
        <v>52.09531769407775</v>
      </c>
      <c r="H20" s="12">
        <f t="shared" si="0"/>
        <v>29.170186424229048</v>
      </c>
      <c r="I20" s="12">
        <f t="shared" si="0"/>
        <v>0</v>
      </c>
      <c r="K20"/>
      <c r="L20"/>
    </row>
    <row r="21" spans="2:12" ht="12.75">
      <c r="B21" s="14"/>
      <c r="C21" s="14"/>
      <c r="D21" s="14"/>
      <c r="E21" s="14"/>
      <c r="F21" s="13"/>
      <c r="H21"/>
      <c r="K21"/>
      <c r="L21"/>
    </row>
    <row r="24" spans="1:12" ht="12.75">
      <c r="A24" s="6" t="s">
        <v>18</v>
      </c>
      <c r="B24" s="6" t="s">
        <v>19</v>
      </c>
      <c r="C24" s="6" t="s">
        <v>22</v>
      </c>
      <c r="D24" s="6" t="s">
        <v>20</v>
      </c>
      <c r="E24" s="6" t="s">
        <v>21</v>
      </c>
      <c r="F24"/>
      <c r="H24"/>
      <c r="I24"/>
      <c r="L24"/>
    </row>
    <row r="25" spans="1:12" ht="12.75">
      <c r="A25" s="6" t="s">
        <v>33</v>
      </c>
      <c r="B25" s="7">
        <v>180</v>
      </c>
      <c r="C25" s="8">
        <v>11</v>
      </c>
      <c r="D25" s="7">
        <v>36</v>
      </c>
      <c r="E25" s="9">
        <f>10*(SQRT(B25)/SQRT(D25))*(1+LOG10(C25+0.25))</f>
        <v>45.86516472412509</v>
      </c>
      <c r="F25"/>
      <c r="H25"/>
      <c r="I25"/>
      <c r="L25"/>
    </row>
    <row r="26" spans="1:5" ht="12.75">
      <c r="A26" s="15" t="s">
        <v>34</v>
      </c>
      <c r="B26" s="7">
        <v>75</v>
      </c>
      <c r="C26" s="8">
        <v>53</v>
      </c>
      <c r="D26" s="7">
        <v>15</v>
      </c>
      <c r="E26" s="9">
        <f>10*1.5*(SQRT(B26)/SQRT(D26))*(1+LOG10(C26+0.25))</f>
        <v>91.44353971605831</v>
      </c>
    </row>
    <row r="27" spans="1:5" ht="12.75">
      <c r="A27" s="15" t="s">
        <v>35</v>
      </c>
      <c r="B27" s="7">
        <v>9</v>
      </c>
      <c r="C27" s="8">
        <v>40</v>
      </c>
      <c r="D27" s="7">
        <v>2</v>
      </c>
      <c r="E27" s="9">
        <f>10*2*(SQRT(B27)/SQRT(D27))*(1+LOG10(C27+0.25))</f>
        <v>110.51085722864973</v>
      </c>
    </row>
  </sheetData>
  <printOptions/>
  <pageMargins left="0.75" right="0.75" top="1" bottom="1" header="0.5" footer="0.5"/>
  <pageSetup fitToHeight="1" fitToWidth="1"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Comcast User</dc:creator>
  <cp:keywords/>
  <dc:description/>
  <cp:lastModifiedBy>Gregory Kohs</cp:lastModifiedBy>
  <cp:lastPrinted>2008-01-09T02:19:02Z</cp:lastPrinted>
  <dcterms:created xsi:type="dcterms:W3CDTF">2007-10-17T18:21:58Z</dcterms:created>
  <dcterms:modified xsi:type="dcterms:W3CDTF">2008-07-15T12:21:23Z</dcterms:modified>
  <cp:category/>
  <cp:version/>
  <cp:contentType/>
  <cp:contentStatus/>
</cp:coreProperties>
</file>